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8810\Documents\贊贊小屋\講課\會計人的Excel小教室\課程一：Excel實務基礎班\第一週 基本指令\測驗題\"/>
    </mc:Choice>
  </mc:AlternateContent>
  <xr:revisionPtr revIDLastSave="0" documentId="13_ncr:1_{C9EC3EE2-F1D8-4FFD-981A-8084AD9B80E3}" xr6:coauthVersionLast="45" xr6:coauthVersionMax="45" xr10:uidLastSave="{00000000-0000-0000-0000-000000000000}"/>
  <bookViews>
    <workbookView xWindow="-110" yWindow="-110" windowWidth="19420" windowHeight="11020" xr2:uid="{0D03A23F-E635-4C3F-8405-EA97931688A4}"/>
  </bookViews>
  <sheets>
    <sheet name="測驗題" sheetId="1" r:id="rId1"/>
    <sheet name="測驗報表" sheetId="2" r:id="rId2"/>
    <sheet name="參考答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F20" i="3"/>
  <c r="F19" i="3"/>
  <c r="G19" i="3" s="1"/>
  <c r="E19" i="3"/>
  <c r="F18" i="3"/>
  <c r="G18" i="3" s="1"/>
  <c r="E18" i="3"/>
  <c r="G17" i="3"/>
  <c r="F17" i="3"/>
  <c r="E17" i="3"/>
  <c r="G16" i="3"/>
  <c r="F16" i="3"/>
  <c r="F15" i="3"/>
  <c r="G15" i="3" s="1"/>
  <c r="E15" i="3"/>
  <c r="F14" i="3"/>
  <c r="G14" i="3" s="1"/>
  <c r="E14" i="3"/>
  <c r="G13" i="3"/>
  <c r="F13" i="3"/>
  <c r="E13" i="3"/>
  <c r="D12" i="3"/>
  <c r="E12" i="3" s="1"/>
  <c r="B12" i="3"/>
  <c r="F12" i="3" s="1"/>
  <c r="G12" i="3" s="1"/>
  <c r="F11" i="3"/>
  <c r="G11" i="3" s="1"/>
  <c r="E11" i="3"/>
  <c r="F10" i="3"/>
  <c r="G10" i="3" s="1"/>
  <c r="E10" i="3"/>
  <c r="D10" i="3"/>
  <c r="B10" i="3"/>
  <c r="G9" i="3"/>
  <c r="F9" i="3"/>
  <c r="E8" i="3"/>
  <c r="B8" i="3"/>
  <c r="F8" i="3" s="1"/>
  <c r="G8" i="3" s="1"/>
  <c r="F7" i="3"/>
  <c r="G7" i="3" s="1"/>
  <c r="E7" i="3"/>
  <c r="G6" i="3"/>
  <c r="F6" i="3"/>
  <c r="B6" i="3"/>
  <c r="D5" i="3"/>
  <c r="E5" i="3" s="1"/>
  <c r="F20" i="2"/>
  <c r="G20" i="2" s="1"/>
  <c r="G19" i="2"/>
  <c r="F19" i="2"/>
  <c r="G18" i="2"/>
  <c r="F18" i="2"/>
  <c r="F17" i="2"/>
  <c r="G17" i="2" s="1"/>
  <c r="F16" i="2"/>
  <c r="G16" i="2" s="1"/>
  <c r="G15" i="2"/>
  <c r="F15" i="2"/>
  <c r="G14" i="2"/>
  <c r="F14" i="2"/>
  <c r="F13" i="2"/>
  <c r="G13" i="2" s="1"/>
  <c r="D12" i="2"/>
  <c r="E12" i="2" s="1"/>
  <c r="B12" i="2"/>
  <c r="F12" i="2" s="1"/>
  <c r="G12" i="2" s="1"/>
  <c r="G11" i="2"/>
  <c r="F11" i="2"/>
  <c r="D10" i="2"/>
  <c r="E10" i="2" s="1"/>
  <c r="B10" i="2"/>
  <c r="F9" i="2"/>
  <c r="G9" i="2" s="1"/>
  <c r="F8" i="2"/>
  <c r="G8" i="2" s="1"/>
  <c r="B8" i="2"/>
  <c r="F7" i="2"/>
  <c r="G7" i="2" s="1"/>
  <c r="B6" i="2"/>
  <c r="D5" i="2"/>
  <c r="E16" i="2" s="1"/>
  <c r="E5" i="2" l="1"/>
  <c r="E11" i="2"/>
  <c r="B5" i="2"/>
  <c r="E6" i="3"/>
  <c r="E8" i="2"/>
  <c r="E15" i="2"/>
  <c r="E19" i="2"/>
  <c r="B5" i="3"/>
  <c r="C12" i="3" s="1"/>
  <c r="F6" i="2"/>
  <c r="G6" i="2" s="1"/>
  <c r="E17" i="2"/>
  <c r="E7" i="2"/>
  <c r="F10" i="2"/>
  <c r="G10" i="2" s="1"/>
  <c r="E9" i="2"/>
  <c r="E13" i="2"/>
  <c r="E14" i="2"/>
  <c r="E18" i="2"/>
  <c r="E9" i="3"/>
  <c r="E16" i="3"/>
  <c r="E20" i="3"/>
  <c r="E20" i="2"/>
  <c r="E6" i="2"/>
  <c r="C8" i="3" l="1"/>
  <c r="C11" i="2"/>
  <c r="C7" i="2"/>
  <c r="C13" i="2"/>
  <c r="C9" i="2"/>
  <c r="C12" i="2"/>
  <c r="C17" i="2"/>
  <c r="C20" i="2"/>
  <c r="F5" i="2"/>
  <c r="G5" i="2" s="1"/>
  <c r="C18" i="2"/>
  <c r="C14" i="2"/>
  <c r="C5" i="2"/>
  <c r="C16" i="2"/>
  <c r="C19" i="2"/>
  <c r="C15" i="2"/>
  <c r="C6" i="2"/>
  <c r="C10" i="2"/>
  <c r="C6" i="3"/>
  <c r="C15" i="3"/>
  <c r="C18" i="3"/>
  <c r="C5" i="3"/>
  <c r="C19" i="3"/>
  <c r="C20" i="3"/>
  <c r="C16" i="3"/>
  <c r="C9" i="3"/>
  <c r="F5" i="3"/>
  <c r="G5" i="3" s="1"/>
  <c r="C11" i="3"/>
  <c r="C10" i="3"/>
  <c r="C7" i="3"/>
  <c r="C17" i="3"/>
  <c r="C13" i="3"/>
  <c r="C14" i="3"/>
  <c r="C8" i="2"/>
</calcChain>
</file>

<file path=xl/sharedStrings.xml><?xml version="1.0" encoding="utf-8"?>
<sst xmlns="http://schemas.openxmlformats.org/spreadsheetml/2006/main" count="52" uniqueCount="24">
  <si>
    <t>台北有限公司</t>
    <phoneticPr fontId="4" type="noConversion"/>
  </si>
  <si>
    <t>民國109年4月</t>
    <phoneticPr fontId="4" type="noConversion"/>
  </si>
  <si>
    <t>損益表</t>
    <phoneticPr fontId="4" type="noConversion"/>
  </si>
  <si>
    <t>科目名稱</t>
  </si>
  <si>
    <t>四月金額</t>
    <phoneticPr fontId="4" type="noConversion"/>
  </si>
  <si>
    <t>%</t>
  </si>
  <si>
    <t>三月金額</t>
    <phoneticPr fontId="4" type="noConversion"/>
  </si>
  <si>
    <t>兩期差異</t>
    <phoneticPr fontId="4" type="noConversion"/>
  </si>
  <si>
    <t>一、銷貨收入</t>
    <phoneticPr fontId="7" type="noConversion"/>
  </si>
  <si>
    <t xml:space="preserve">      銷貨收入-A</t>
    <phoneticPr fontId="9" type="noConversion"/>
  </si>
  <si>
    <t xml:space="preserve">      銷貨收入-B</t>
    <phoneticPr fontId="9" type="noConversion"/>
  </si>
  <si>
    <t xml:space="preserve">      銷貨收入-C</t>
    <phoneticPr fontId="9" type="noConversion"/>
  </si>
  <si>
    <t xml:space="preserve">      銷貨退回及折讓</t>
    <phoneticPr fontId="9" type="noConversion"/>
  </si>
  <si>
    <t>二、主營業務成本</t>
  </si>
  <si>
    <t xml:space="preserve">      銷貨成本</t>
    <phoneticPr fontId="9" type="noConversion"/>
  </si>
  <si>
    <t>三、營業費用</t>
    <phoneticPr fontId="9" type="noConversion"/>
  </si>
  <si>
    <t xml:space="preserve">      營-薪資支出</t>
    <phoneticPr fontId="9" type="noConversion"/>
  </si>
  <si>
    <t xml:space="preserve">      營-獎金</t>
    <phoneticPr fontId="9" type="noConversion"/>
  </si>
  <si>
    <t xml:space="preserve">      營-租金支出</t>
    <phoneticPr fontId="9" type="noConversion"/>
  </si>
  <si>
    <t xml:space="preserve">      營-交際費</t>
    <phoneticPr fontId="9" type="noConversion"/>
  </si>
  <si>
    <t xml:space="preserve">      營-折舊</t>
    <phoneticPr fontId="9" type="noConversion"/>
  </si>
  <si>
    <t xml:space="preserve">      營-各項攤提</t>
    <phoneticPr fontId="9" type="noConversion"/>
  </si>
  <si>
    <r>
      <t xml:space="preserve">      營-運費</t>
    </r>
    <r>
      <rPr>
        <sz val="10"/>
        <color theme="1"/>
        <rFont val="Arial"/>
        <family val="2"/>
      </rPr>
      <t/>
    </r>
  </si>
  <si>
    <r>
      <t xml:space="preserve">      營-保險費</t>
    </r>
    <r>
      <rPr>
        <sz val="10"/>
        <color theme="1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</si>
</sst>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* #,##0.00_);_(* \(#,##0.00\);_(* &quot;-&quot;??_);_(@_)"/>
    <numFmt numFmtId="177" formatCode="#,##0.00_);[Red]\(#,##0.00\)"/>
    <numFmt numFmtId="178" formatCode="0.00_);[Red]\(0.00\)"/>
    <numFmt numFmtId="179" formatCode="0.0000_);\(0.0000\)"/>
    <numFmt numFmtId="180" formatCode="#,##0_);[Red]\(#,##0\)"/>
  </numFmts>
  <fonts count="17">
    <font>
      <sz val="12"/>
      <color theme="1"/>
      <name val="Noto Sans CJK TC Medium"/>
      <family val="2"/>
      <charset val="136"/>
    </font>
    <font>
      <sz val="9"/>
      <name val="Noto Sans CJK TC Medium"/>
      <family val="2"/>
      <charset val="136"/>
    </font>
    <font>
      <sz val="10"/>
      <color theme="1"/>
      <name val="微軟正黑體"/>
      <family val="2"/>
      <charset val="136"/>
    </font>
    <font>
      <b/>
      <sz val="8"/>
      <color indexed="8"/>
      <name val="新細明體"/>
      <family val="1"/>
      <charset val="136"/>
      <scheme val="minor"/>
    </font>
    <font>
      <sz val="9"/>
      <name val="細明體"/>
      <family val="3"/>
      <charset val="136"/>
    </font>
    <font>
      <b/>
      <sz val="8"/>
      <color indexed="8"/>
      <name val="標楷體"/>
      <family val="4"/>
      <charset val="136"/>
    </font>
    <font>
      <b/>
      <sz val="10"/>
      <color indexed="8"/>
      <name val="新細明體"/>
      <family val="1"/>
      <charset val="136"/>
      <scheme val="minor"/>
    </font>
    <font>
      <sz val="9"/>
      <name val="宋体"/>
      <family val="3"/>
      <charset val="136"/>
    </font>
    <font>
      <sz val="8"/>
      <color indexed="8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  <scheme val="minor"/>
    </font>
    <font>
      <sz val="12"/>
      <color indexed="8"/>
      <name val="微軟正黑體"/>
      <family val="2"/>
      <charset val="136"/>
    </font>
    <font>
      <sz val="8"/>
      <color indexed="8"/>
      <name val="標楷體"/>
      <family val="4"/>
      <charset val="136"/>
    </font>
    <font>
      <sz val="10"/>
      <color theme="1"/>
      <name val="Arial"/>
      <family val="2"/>
    </font>
    <font>
      <b/>
      <sz val="10"/>
      <color indexed="8"/>
      <name val="微軟正黑體"/>
      <family val="2"/>
      <charset val="136"/>
    </font>
    <font>
      <b/>
      <sz val="10"/>
      <color theme="0"/>
      <name val="微軟正黑體"/>
      <family val="2"/>
      <charset val="136"/>
    </font>
    <font>
      <sz val="10"/>
      <color indexed="8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176" fontId="3" fillId="0" borderId="0" xfId="1" applyFont="1" applyBorder="1" applyAlignment="1">
      <alignment horizontal="right" vertical="center"/>
    </xf>
    <xf numFmtId="0" fontId="2" fillId="0" borderId="0" xfId="2">
      <alignment vertical="center"/>
    </xf>
    <xf numFmtId="176" fontId="5" fillId="0" borderId="0" xfId="1" applyFont="1" applyBorder="1" applyAlignment="1">
      <alignment horizontal="right" vertical="center"/>
    </xf>
    <xf numFmtId="176" fontId="3" fillId="0" borderId="0" xfId="1" applyFont="1" applyBorder="1">
      <alignment vertical="center"/>
    </xf>
    <xf numFmtId="176" fontId="5" fillId="0" borderId="0" xfId="1" applyFont="1" applyBorder="1" applyAlignment="1">
      <alignment horizontal="center" vertical="center"/>
    </xf>
    <xf numFmtId="176" fontId="3" fillId="0" borderId="0" xfId="1" applyFont="1" applyBorder="1" applyAlignment="1">
      <alignment horizontal="center" vertical="center"/>
    </xf>
    <xf numFmtId="176" fontId="6" fillId="0" borderId="0" xfId="1" applyFont="1" applyBorder="1" applyAlignment="1">
      <alignment horizontal="right" vertical="center"/>
    </xf>
    <xf numFmtId="176" fontId="6" fillId="0" borderId="0" xfId="1" applyFont="1" applyBorder="1" applyAlignment="1">
      <alignment horizontal="center" vertical="center"/>
    </xf>
    <xf numFmtId="176" fontId="3" fillId="0" borderId="0" xfId="1" applyFont="1" applyBorder="1" applyAlignment="1">
      <alignment horizontal="left" vertical="center"/>
    </xf>
    <xf numFmtId="177" fontId="3" fillId="0" borderId="0" xfId="1" applyNumberFormat="1" applyFont="1" applyBorder="1" applyAlignment="1">
      <alignment horizontal="left" vertical="center"/>
    </xf>
    <xf numFmtId="176" fontId="8" fillId="0" borderId="0" xfId="1" applyFont="1" applyBorder="1">
      <alignment vertical="center"/>
    </xf>
    <xf numFmtId="177" fontId="8" fillId="2" borderId="0" xfId="1" applyNumberFormat="1" applyFont="1" applyFill="1" applyBorder="1" applyAlignment="1">
      <alignment horizontal="left" vertical="center"/>
    </xf>
    <xf numFmtId="176" fontId="8" fillId="0" borderId="0" xfId="1" applyFont="1" applyBorder="1" applyAlignment="1">
      <alignment horizontal="center" vertical="center"/>
    </xf>
    <xf numFmtId="176" fontId="10" fillId="0" borderId="0" xfId="1" applyFont="1" applyBorder="1" applyAlignment="1">
      <alignment horizontal="right" vertical="center"/>
    </xf>
    <xf numFmtId="176" fontId="10" fillId="0" borderId="0" xfId="1" applyFont="1" applyBorder="1" applyAlignment="1">
      <alignment horizontal="center" vertical="center"/>
    </xf>
    <xf numFmtId="176" fontId="8" fillId="0" borderId="0" xfId="1" applyFont="1" applyBorder="1" applyAlignment="1">
      <alignment horizontal="right" vertical="center"/>
    </xf>
    <xf numFmtId="176" fontId="11" fillId="0" borderId="0" xfId="1" applyFont="1" applyBorder="1">
      <alignment vertical="center"/>
    </xf>
    <xf numFmtId="177" fontId="8" fillId="0" borderId="0" xfId="1" applyNumberFormat="1" applyFont="1" applyBorder="1" applyAlignment="1">
      <alignment horizontal="left" vertical="center"/>
    </xf>
    <xf numFmtId="176" fontId="12" fillId="0" borderId="0" xfId="1" applyFont="1" applyBorder="1">
      <alignment vertical="center"/>
    </xf>
    <xf numFmtId="176" fontId="6" fillId="2" borderId="0" xfId="1" applyFont="1" applyFill="1" applyBorder="1" applyAlignment="1">
      <alignment horizontal="right" vertical="center"/>
    </xf>
    <xf numFmtId="178" fontId="8" fillId="0" borderId="0" xfId="1" applyNumberFormat="1" applyFont="1" applyBorder="1" applyAlignment="1">
      <alignment horizontal="left" vertical="center"/>
    </xf>
    <xf numFmtId="178" fontId="3" fillId="0" borderId="0" xfId="1" applyNumberFormat="1" applyFont="1" applyBorder="1" applyAlignment="1">
      <alignment horizontal="left" vertical="center"/>
    </xf>
    <xf numFmtId="176" fontId="11" fillId="3" borderId="0" xfId="1" applyFont="1" applyFill="1" applyBorder="1">
      <alignment vertical="center"/>
    </xf>
    <xf numFmtId="176" fontId="8" fillId="2" borderId="0" xfId="1" applyFont="1" applyFill="1" applyBorder="1" applyAlignment="1">
      <alignment horizontal="right" vertical="center"/>
    </xf>
    <xf numFmtId="179" fontId="8" fillId="0" borderId="0" xfId="1" applyNumberFormat="1" applyFont="1" applyBorder="1" applyAlignment="1">
      <alignment horizontal="right" vertical="center"/>
    </xf>
    <xf numFmtId="176" fontId="10" fillId="0" borderId="0" xfId="1" applyFont="1" applyBorder="1" applyAlignment="1">
      <alignment horizontal="left" vertical="center"/>
    </xf>
    <xf numFmtId="179" fontId="8" fillId="0" borderId="0" xfId="1" applyNumberFormat="1" applyFont="1" applyBorder="1" applyAlignment="1">
      <alignment horizontal="center" vertical="center"/>
    </xf>
    <xf numFmtId="178" fontId="8" fillId="2" borderId="0" xfId="1" applyNumberFormat="1" applyFont="1" applyFill="1" applyBorder="1" applyAlignment="1">
      <alignment horizontal="left" vertical="center"/>
    </xf>
    <xf numFmtId="176" fontId="14" fillId="0" borderId="0" xfId="1" applyFont="1" applyAlignment="1">
      <alignment horizontal="right" vertical="center"/>
    </xf>
    <xf numFmtId="176" fontId="15" fillId="4" borderId="1" xfId="1" applyFont="1" applyFill="1" applyBorder="1" applyAlignment="1">
      <alignment horizontal="center" vertical="center"/>
    </xf>
    <xf numFmtId="176" fontId="14" fillId="0" borderId="1" xfId="1" applyFont="1" applyBorder="1">
      <alignment vertical="center"/>
    </xf>
    <xf numFmtId="180" fontId="14" fillId="0" borderId="1" xfId="1" applyNumberFormat="1" applyFont="1" applyBorder="1" applyAlignment="1">
      <alignment horizontal="right" vertical="center"/>
    </xf>
    <xf numFmtId="9" fontId="14" fillId="0" borderId="1" xfId="3" applyFont="1" applyBorder="1" applyAlignment="1">
      <alignment horizontal="center" vertical="center"/>
    </xf>
    <xf numFmtId="176" fontId="14" fillId="0" borderId="1" xfId="1" applyFont="1" applyFill="1" applyBorder="1">
      <alignment vertical="center"/>
    </xf>
    <xf numFmtId="180" fontId="16" fillId="0" borderId="1" xfId="1" applyNumberFormat="1" applyFont="1" applyFill="1" applyBorder="1" applyAlignment="1">
      <alignment horizontal="right" vertical="center"/>
    </xf>
    <xf numFmtId="9" fontId="16" fillId="0" borderId="1" xfId="3" applyFont="1" applyFill="1" applyBorder="1" applyAlignment="1">
      <alignment horizontal="center" vertical="center"/>
    </xf>
    <xf numFmtId="9" fontId="16" fillId="0" borderId="1" xfId="3" applyFont="1" applyBorder="1" applyAlignment="1">
      <alignment horizontal="center" vertical="center"/>
    </xf>
    <xf numFmtId="180" fontId="16" fillId="0" borderId="1" xfId="1" applyNumberFormat="1" applyFont="1" applyFill="1" applyBorder="1">
      <alignment vertical="center"/>
    </xf>
    <xf numFmtId="180" fontId="14" fillId="0" borderId="1" xfId="1" applyNumberFormat="1" applyFont="1" applyFill="1" applyBorder="1">
      <alignment vertical="center"/>
    </xf>
    <xf numFmtId="9" fontId="14" fillId="0" borderId="1" xfId="3" applyFont="1" applyFill="1" applyBorder="1" applyAlignment="1">
      <alignment horizontal="center" vertical="center"/>
    </xf>
    <xf numFmtId="180" fontId="14" fillId="0" borderId="1" xfId="1" applyNumberFormat="1" applyFont="1" applyFill="1" applyBorder="1" applyAlignment="1">
      <alignment horizontal="right" vertical="center"/>
    </xf>
    <xf numFmtId="180" fontId="16" fillId="0" borderId="1" xfId="1" applyNumberFormat="1" applyFont="1" applyFill="1" applyBorder="1" applyAlignment="1">
      <alignment horizontal="left" vertical="center"/>
    </xf>
    <xf numFmtId="180" fontId="16" fillId="0" borderId="1" xfId="1" applyNumberFormat="1" applyFont="1" applyFill="1" applyBorder="1" applyAlignment="1">
      <alignment horizontal="center" vertical="center"/>
    </xf>
    <xf numFmtId="180" fontId="16" fillId="0" borderId="1" xfId="1" applyNumberFormat="1" applyFont="1" applyBorder="1" applyAlignment="1">
      <alignment horizontal="right" vertical="center"/>
    </xf>
    <xf numFmtId="180" fontId="16" fillId="0" borderId="1" xfId="1" applyNumberFormat="1" applyFont="1" applyBorder="1" applyAlignment="1">
      <alignment horizontal="left" vertical="center"/>
    </xf>
  </cellXfs>
  <cellStyles count="4">
    <cellStyle name="一般" xfId="0" builtinId="0"/>
    <cellStyle name="一般 2" xfId="2" xr:uid="{2F6F63BF-F085-4BC7-8B94-5DC34CEFD5B5}"/>
    <cellStyle name="千分位 2 2" xfId="1" xr:uid="{483CCB45-3EDC-46B6-A2D5-197742767A33}"/>
    <cellStyle name="百分比 2" xfId="3" xr:uid="{2C265D35-768A-48B8-A52C-48430CCD26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787400</xdr:colOff>
      <xdr:row>1</xdr:row>
      <xdr:rowOff>76200</xdr:rowOff>
    </xdr:from>
    <xdr:to>
      <xdr:col>9</xdr:col>
      <xdr:colOff>101600</xdr:colOff>
      <xdr:row>3</xdr:row>
      <xdr:rowOff>146050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1AAA85DB-1DB8-458F-8414-CAB76899C550}"/>
            </a:ext>
          </a:extLst>
        </xdr:cNvPr>
        <xdr:cNvSpPr txBox="1"/>
      </xdr:nvSpPr>
      <xdr:spPr>
        <a:xfrm>
          <a:off x="1600200" y="336550"/>
          <a:ext cx="5816600" cy="590550"/>
        </a:xfrm>
        <a:prstGeom prst="rect">
          <a:avLst/>
        </a:prstGeom>
        <a:solidFill>
          <a:srgbClr val="F4B183">
            <a:alpha val="50196"/>
          </a:srgb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TW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1-1 </a:t>
          </a:r>
          <a:r>
            <a:rPr lang="zh-TW" altLang="en-US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儲存格格式 </a:t>
          </a:r>
          <a:r>
            <a:rPr lang="zh-TW" altLang="en-US" sz="2800" baseline="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測驗</a:t>
          </a:r>
          <a:r>
            <a:rPr lang="zh-TW" altLang="en-US" sz="2800">
              <a:solidFill>
                <a:srgbClr val="FF00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題</a:t>
          </a:r>
        </a:p>
      </xdr:txBody>
    </xdr:sp>
    <xdr:clientData/>
  </xdr:twoCellAnchor>
  <xdr:twoCellAnchor editAs="absolute">
    <xdr:from>
      <xdr:col>1</xdr:col>
      <xdr:colOff>501650</xdr:colOff>
      <xdr:row>4</xdr:row>
      <xdr:rowOff>120650</xdr:rowOff>
    </xdr:from>
    <xdr:to>
      <xdr:col>9</xdr:col>
      <xdr:colOff>450850</xdr:colOff>
      <xdr:row>15</xdr:row>
      <xdr:rowOff>222250</xdr:rowOff>
    </xdr:to>
    <xdr:sp macro="" textlink="">
      <xdr:nvSpPr>
        <xdr:cNvPr id="3" name="文字方塊 2">
          <a:extLst>
            <a:ext uri="{FF2B5EF4-FFF2-40B4-BE49-F238E27FC236}">
              <a16:creationId xmlns:a16="http://schemas.microsoft.com/office/drawing/2014/main" id="{D8BAB76E-3D40-4EE0-B9AA-97F3AA412804}"/>
            </a:ext>
          </a:extLst>
        </xdr:cNvPr>
        <xdr:cNvSpPr txBox="1"/>
      </xdr:nvSpPr>
      <xdr:spPr>
        <a:xfrm>
          <a:off x="1314450" y="1162050"/>
          <a:ext cx="6451600" cy="2965450"/>
        </a:xfrm>
        <a:prstGeom prst="rect">
          <a:avLst/>
        </a:prstGeom>
        <a:solidFill>
          <a:srgbClr val="538DD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TW" altLang="en-US" sz="1400" b="1" baseline="0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拯救一張有點糟糕的報表！請參考本小節所介紹三種操作方式，調整測驗報表的格式如下：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＊數值：仟分位整數，負數紅字括號，百分比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＊對齊：標題置中對齊、數字靠右對齊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＊字型：微軟正黑體，字體大小</a:t>
          </a:r>
          <a:r>
            <a:rPr lang="en-US" altLang="zh-TW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10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＊外框：加上細框線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＊填滿：標題藍底白字，其餘無顏色</a:t>
          </a:r>
        </a:p>
        <a:p>
          <a:r>
            <a:rPr lang="zh-TW" altLang="en-US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＊欄寛列高：數字正常顯示，列高統一</a:t>
          </a:r>
          <a:r>
            <a:rPr lang="en-US" altLang="zh-TW" sz="1400" b="1">
              <a:solidFill>
                <a:schemeClr val="accent4">
                  <a:lumMod val="20000"/>
                  <a:lumOff val="80000"/>
                </a:schemeClr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20</a:t>
          </a:r>
        </a:p>
        <a:p>
          <a:endParaRPr lang="zh-TW" altLang="en-US" sz="1400" b="1">
            <a:solidFill>
              <a:schemeClr val="accent4">
                <a:lumMod val="20000"/>
                <a:lumOff val="80000"/>
              </a:schemeClr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</xdr:txBody>
    </xdr:sp>
    <xdr:clientData/>
  </xdr:twoCellAnchor>
  <xdr:twoCellAnchor editAs="oneCell">
    <xdr:from>
      <xdr:col>1</xdr:col>
      <xdr:colOff>654050</xdr:colOff>
      <xdr:row>17</xdr:row>
      <xdr:rowOff>31750</xdr:rowOff>
    </xdr:from>
    <xdr:to>
      <xdr:col>9</xdr:col>
      <xdr:colOff>336550</xdr:colOff>
      <xdr:row>36</xdr:row>
      <xdr:rowOff>171450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1FB09E1D-B603-47E4-B9D4-539D93D8F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4457700"/>
          <a:ext cx="6184900" cy="5086350"/>
        </a:xfrm>
        <a:prstGeom prst="rect">
          <a:avLst/>
        </a:prstGeom>
        <a:noFill/>
        <a:ln w="38100" cap="flat" cmpd="sng" algn="ctr">
          <a:solidFill>
            <a:srgbClr val="5B9BD5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546100</xdr:colOff>
      <xdr:row>2</xdr:row>
      <xdr:rowOff>184150</xdr:rowOff>
    </xdr:from>
    <xdr:to>
      <xdr:col>15</xdr:col>
      <xdr:colOff>0</xdr:colOff>
      <xdr:row>17</xdr:row>
      <xdr:rowOff>228600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C0882366-823F-4B95-929E-DEDBACC2AD71}"/>
            </a:ext>
          </a:extLst>
        </xdr:cNvPr>
        <xdr:cNvSpPr txBox="1"/>
      </xdr:nvSpPr>
      <xdr:spPr>
        <a:xfrm>
          <a:off x="6273800" y="577850"/>
          <a:ext cx="4940300" cy="3194050"/>
        </a:xfrm>
        <a:prstGeom prst="rect">
          <a:avLst/>
        </a:prstGeom>
        <a:solidFill>
          <a:srgbClr val="75B44C"/>
        </a:solidFill>
        <a:ln w="19050"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zh-TW" altLang="en-US" sz="1800" b="1" u="none">
              <a:solidFill>
                <a:srgbClr val="FFFF00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</a:rPr>
            <a:t>拯救一張有點糟糕的報表</a:t>
          </a:r>
          <a:endParaRPr lang="en-US" altLang="zh-TW" sz="1800" b="1" u="none">
            <a:solidFill>
              <a:srgbClr val="FFFF00"/>
            </a:solidFill>
            <a:latin typeface="Noto Sans CJK TC Medium" panose="020B0600000000000000" pitchFamily="34" charset="-120"/>
            <a:ea typeface="Noto Sans CJK TC Medium" panose="020B0600000000000000" pitchFamily="34" charset="-120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＊數值：仟分位整數，負數紅字括號，百分比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＊對齊：標題置中對齊、數字靠右對齊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＊字型：微軟正黑體，字體大小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10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＊外框：加上細框線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＊填滿：標題藍底白字，其餘無顏色</a:t>
          </a:r>
        </a:p>
        <a:p>
          <a:r>
            <a:rPr lang="zh-TW" altLang="en-US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＊欄寛列高：數字正常顯示，列高統一</a:t>
          </a:r>
          <a:r>
            <a:rPr lang="en-US" altLang="zh-TW" sz="1800" b="1" u="none">
              <a:solidFill>
                <a:schemeClr val="bg1"/>
              </a:solidFill>
              <a:latin typeface="Noto Sans CJK TC Medium" panose="020B0600000000000000" pitchFamily="34" charset="-120"/>
              <a:ea typeface="Noto Sans CJK TC Medium" panose="020B0600000000000000" pitchFamily="34" charset="-120"/>
              <a:cs typeface="+mn-cs"/>
            </a:rPr>
            <a:t>20</a:t>
          </a:r>
          <a:endParaRPr lang="zh-TW" altLang="en-US" sz="1800" b="1" u="none">
            <a:solidFill>
              <a:schemeClr val="bg1"/>
            </a:solidFill>
            <a:latin typeface="Noto Sans CJK TC Medium" panose="020B0600000000000000" pitchFamily="34" charset="-120"/>
            <a:ea typeface="Noto Sans CJK TC Medium" panose="020B0600000000000000" pitchFamily="34" charset="-120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9EB1-7074-4558-AC7A-5837529797C1}">
  <dimension ref="A1"/>
  <sheetViews>
    <sheetView showGridLines="0" tabSelected="1" topLeftCell="A13" workbookViewId="0">
      <selection activeCell="L21" sqref="L21"/>
    </sheetView>
  </sheetViews>
  <sheetFormatPr defaultRowHeight="20.5"/>
  <sheetData/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9DD5-79C2-483A-A8D7-19FD8838886C}">
  <dimension ref="A1:G20"/>
  <sheetViews>
    <sheetView showGridLines="0" zoomScaleNormal="100" workbookViewId="0">
      <selection activeCell="K7" sqref="K7"/>
    </sheetView>
  </sheetViews>
  <sheetFormatPr defaultColWidth="7.7109375" defaultRowHeight="15.75" customHeight="1"/>
  <cols>
    <col min="1" max="1" width="13.35546875" style="2" customWidth="1"/>
    <col min="2" max="2" width="12.85546875" style="2" customWidth="1"/>
    <col min="3" max="3" width="4.78515625" style="2" customWidth="1"/>
    <col min="4" max="4" width="10.140625" style="2" customWidth="1"/>
    <col min="5" max="5" width="7.140625" style="2" customWidth="1"/>
    <col min="6" max="6" width="12.85546875" style="2" customWidth="1"/>
    <col min="7" max="7" width="3.28515625" style="2" customWidth="1"/>
    <col min="8" max="16384" width="7.7109375" style="2"/>
  </cols>
  <sheetData>
    <row r="1" spans="1:7" ht="15.75" customHeight="1">
      <c r="A1" s="1" t="s">
        <v>0</v>
      </c>
      <c r="B1" s="1"/>
      <c r="C1" s="1"/>
      <c r="D1" s="1"/>
      <c r="E1" s="1"/>
      <c r="F1" s="1"/>
      <c r="G1" s="1"/>
    </row>
    <row r="2" spans="1:7" ht="15.75" customHeight="1">
      <c r="A2" s="3" t="s">
        <v>1</v>
      </c>
      <c r="B2" s="1"/>
      <c r="C2" s="1"/>
      <c r="D2" s="1"/>
      <c r="E2" s="1"/>
      <c r="F2" s="1"/>
      <c r="G2" s="1"/>
    </row>
    <row r="3" spans="1:7" ht="15.75" customHeight="1">
      <c r="A3" s="1" t="s">
        <v>2</v>
      </c>
      <c r="B3" s="1"/>
      <c r="C3" s="1"/>
      <c r="D3" s="1"/>
      <c r="E3" s="1"/>
      <c r="F3" s="1"/>
      <c r="G3" s="1"/>
    </row>
    <row r="4" spans="1:7" ht="15.75" customHeight="1">
      <c r="A4" s="4" t="s">
        <v>3</v>
      </c>
      <c r="B4" s="5" t="s">
        <v>4</v>
      </c>
      <c r="C4" s="6" t="s">
        <v>5</v>
      </c>
      <c r="D4" s="7" t="s">
        <v>6</v>
      </c>
      <c r="E4" s="8" t="s">
        <v>5</v>
      </c>
      <c r="F4" s="9" t="s">
        <v>7</v>
      </c>
      <c r="G4" s="6" t="s">
        <v>5</v>
      </c>
    </row>
    <row r="5" spans="1:7" ht="15.75" customHeight="1">
      <c r="A5" s="4" t="s">
        <v>8</v>
      </c>
      <c r="B5" s="10">
        <f>SUM(B6:B9)</f>
        <v>533649011</v>
      </c>
      <c r="C5" s="6">
        <f>B5/$B$5</f>
        <v>1</v>
      </c>
      <c r="D5" s="7">
        <f>SUM(D6:D9)</f>
        <v>482649020</v>
      </c>
      <c r="E5" s="8">
        <f>D5/$D$5</f>
        <v>1</v>
      </c>
      <c r="F5" s="1">
        <f t="shared" ref="F5:F20" si="0">B5-D5</f>
        <v>50999991</v>
      </c>
      <c r="G5" s="6">
        <f t="shared" ref="G5:G20" si="1">IFERROR(F5/D5,"")</f>
        <v>0.10566682803996992</v>
      </c>
    </row>
    <row r="6" spans="1:7" ht="15.75" customHeight="1">
      <c r="A6" s="11" t="s">
        <v>9</v>
      </c>
      <c r="B6" s="12">
        <f>D6</f>
        <v>180240246</v>
      </c>
      <c r="C6" s="13">
        <f t="shared" ref="C6:C20" si="2">B6/$B$5</f>
        <v>0.337750548178192</v>
      </c>
      <c r="D6" s="14">
        <v>180240246</v>
      </c>
      <c r="E6" s="15">
        <f t="shared" ref="E6:E20" si="3">D6/$D$5</f>
        <v>0.37343957727294258</v>
      </c>
      <c r="F6" s="16">
        <f t="shared" si="0"/>
        <v>0</v>
      </c>
      <c r="G6" s="13">
        <f t="shared" si="1"/>
        <v>0</v>
      </c>
    </row>
    <row r="7" spans="1:7" ht="30" customHeight="1">
      <c r="A7" s="17" t="s">
        <v>10</v>
      </c>
      <c r="B7" s="18">
        <v>2003000</v>
      </c>
      <c r="C7" s="13">
        <f t="shared" si="2"/>
        <v>3.7534033769623157E-3</v>
      </c>
      <c r="D7" s="14">
        <v>8024054</v>
      </c>
      <c r="E7" s="15">
        <f t="shared" si="3"/>
        <v>1.6625029094641072E-2</v>
      </c>
      <c r="F7" s="16">
        <f t="shared" si="0"/>
        <v>-6021054</v>
      </c>
      <c r="G7" s="13">
        <f t="shared" si="1"/>
        <v>-0.75037555829011116</v>
      </c>
    </row>
    <row r="8" spans="1:7" ht="15.75" customHeight="1">
      <c r="A8" s="11" t="s">
        <v>11</v>
      </c>
      <c r="B8" s="18">
        <f>D8+50000000</f>
        <v>352408770</v>
      </c>
      <c r="C8" s="13">
        <f t="shared" si="2"/>
        <v>0.66037557033905947</v>
      </c>
      <c r="D8" s="14">
        <v>302408770</v>
      </c>
      <c r="E8" s="15">
        <f t="shared" si="3"/>
        <v>0.62656041443946164</v>
      </c>
      <c r="F8" s="16">
        <f t="shared" si="0"/>
        <v>50000000</v>
      </c>
      <c r="G8" s="13">
        <f t="shared" si="1"/>
        <v>0.16533912029072437</v>
      </c>
    </row>
    <row r="9" spans="1:7" ht="11.15" customHeight="1">
      <c r="A9" s="19" t="s">
        <v>12</v>
      </c>
      <c r="B9" s="18">
        <v>-1003005</v>
      </c>
      <c r="C9" s="13">
        <f t="shared" si="2"/>
        <v>-1.8795218942137231E-3</v>
      </c>
      <c r="D9" s="14">
        <v>-8024050</v>
      </c>
      <c r="E9" s="15">
        <f t="shared" si="3"/>
        <v>-1.6625020807045251E-2</v>
      </c>
      <c r="F9" s="16">
        <f t="shared" si="0"/>
        <v>7021045</v>
      </c>
      <c r="G9" s="13">
        <f t="shared" si="1"/>
        <v>-0.87500015578168133</v>
      </c>
    </row>
    <row r="10" spans="1:7" ht="15.75" customHeight="1">
      <c r="A10" s="4" t="s">
        <v>13</v>
      </c>
      <c r="B10" s="10">
        <f>B11</f>
        <v>100000000</v>
      </c>
      <c r="C10" s="6">
        <f t="shared" si="2"/>
        <v>0.18738908522028536</v>
      </c>
      <c r="D10" s="20">
        <f>D11</f>
        <v>80000000</v>
      </c>
      <c r="E10" s="8">
        <f t="shared" si="3"/>
        <v>0.16575191637185963</v>
      </c>
      <c r="F10" s="1">
        <f t="shared" si="0"/>
        <v>20000000</v>
      </c>
      <c r="G10" s="6">
        <f t="shared" si="1"/>
        <v>0.25</v>
      </c>
    </row>
    <row r="11" spans="1:7" ht="15.75" customHeight="1">
      <c r="A11" s="11" t="s">
        <v>14</v>
      </c>
      <c r="B11" s="21">
        <v>100000000</v>
      </c>
      <c r="C11" s="13">
        <f t="shared" si="2"/>
        <v>0.18738908522028536</v>
      </c>
      <c r="D11" s="14">
        <v>80000000</v>
      </c>
      <c r="E11" s="15">
        <f t="shared" si="3"/>
        <v>0.16575191637185963</v>
      </c>
      <c r="F11" s="16">
        <f t="shared" si="0"/>
        <v>20000000</v>
      </c>
      <c r="G11" s="13">
        <f t="shared" si="1"/>
        <v>0.25</v>
      </c>
    </row>
    <row r="12" spans="1:7" ht="30" customHeight="1">
      <c r="A12" s="4" t="s">
        <v>15</v>
      </c>
      <c r="B12" s="22">
        <f>SUM(B13:B20)</f>
        <v>192033790</v>
      </c>
      <c r="C12" s="6">
        <f t="shared" si="2"/>
        <v>0.3598503623948438</v>
      </c>
      <c r="D12" s="7">
        <f>SUM(D13:D20)</f>
        <v>189613453</v>
      </c>
      <c r="E12" s="8">
        <f t="shared" si="3"/>
        <v>0.39285991505794415</v>
      </c>
      <c r="F12" s="1">
        <f t="shared" si="0"/>
        <v>2420337</v>
      </c>
      <c r="G12" s="6">
        <f t="shared" si="1"/>
        <v>1.276458479979266E-2</v>
      </c>
    </row>
    <row r="13" spans="1:7" ht="15.75" customHeight="1">
      <c r="A13" s="23" t="s">
        <v>16</v>
      </c>
      <c r="B13" s="21">
        <v>0</v>
      </c>
      <c r="C13" s="13">
        <f t="shared" si="2"/>
        <v>0</v>
      </c>
      <c r="D13" s="14">
        <v>52403372</v>
      </c>
      <c r="E13" s="15">
        <f t="shared" si="3"/>
        <v>0.10857449166684312</v>
      </c>
      <c r="F13" s="24">
        <f t="shared" si="0"/>
        <v>-52403372</v>
      </c>
      <c r="G13" s="13">
        <f t="shared" si="1"/>
        <v>-1</v>
      </c>
    </row>
    <row r="14" spans="1:7" ht="11.15" customHeight="1">
      <c r="A14" s="11" t="s">
        <v>17</v>
      </c>
      <c r="B14" s="21">
        <v>43008446</v>
      </c>
      <c r="C14" s="13">
        <f t="shared" si="2"/>
        <v>8.0593133526860414E-2</v>
      </c>
      <c r="D14" s="14">
        <v>0</v>
      </c>
      <c r="E14" s="15">
        <f t="shared" si="3"/>
        <v>0</v>
      </c>
      <c r="F14" s="25">
        <f t="shared" si="0"/>
        <v>43008446</v>
      </c>
      <c r="G14" s="13" t="str">
        <f t="shared" si="1"/>
        <v/>
      </c>
    </row>
    <row r="15" spans="1:7" ht="15.75" customHeight="1">
      <c r="A15" s="11" t="s">
        <v>18</v>
      </c>
      <c r="B15" s="21">
        <v>0</v>
      </c>
      <c r="C15" s="13">
        <f t="shared" si="2"/>
        <v>0</v>
      </c>
      <c r="D15" s="26">
        <v>22403372</v>
      </c>
      <c r="E15" s="15">
        <f t="shared" si="3"/>
        <v>4.6417523027395768E-2</v>
      </c>
      <c r="F15" s="27">
        <f t="shared" si="0"/>
        <v>-22403372</v>
      </c>
      <c r="G15" s="13">
        <f t="shared" si="1"/>
        <v>-1</v>
      </c>
    </row>
    <row r="16" spans="1:7" ht="15.75" customHeight="1">
      <c r="A16" s="11" t="s">
        <v>19</v>
      </c>
      <c r="B16" s="28">
        <v>53008447</v>
      </c>
      <c r="C16" s="13">
        <f t="shared" si="2"/>
        <v>9.9332043922779792E-2</v>
      </c>
      <c r="D16" s="26">
        <v>0</v>
      </c>
      <c r="E16" s="15">
        <f t="shared" si="3"/>
        <v>0</v>
      </c>
      <c r="F16" s="27">
        <f t="shared" si="0"/>
        <v>53008447</v>
      </c>
      <c r="G16" s="13" t="str">
        <f t="shared" si="1"/>
        <v/>
      </c>
    </row>
    <row r="17" spans="1:7" ht="11.15" customHeight="1">
      <c r="A17" s="19" t="s">
        <v>20</v>
      </c>
      <c r="B17" s="21">
        <v>0</v>
      </c>
      <c r="C17" s="13">
        <f t="shared" si="2"/>
        <v>0</v>
      </c>
      <c r="D17" s="26">
        <v>82403334</v>
      </c>
      <c r="E17" s="15">
        <f t="shared" si="3"/>
        <v>0.1707313815741302</v>
      </c>
      <c r="F17" s="27">
        <f t="shared" si="0"/>
        <v>-82403334</v>
      </c>
      <c r="G17" s="13">
        <f t="shared" si="1"/>
        <v>-1</v>
      </c>
    </row>
    <row r="18" spans="1:7" ht="30" customHeight="1">
      <c r="A18" s="11" t="s">
        <v>21</v>
      </c>
      <c r="B18" s="18">
        <v>43008448</v>
      </c>
      <c r="C18" s="13">
        <f t="shared" si="2"/>
        <v>8.059313727464211E-2</v>
      </c>
      <c r="D18" s="26">
        <v>0</v>
      </c>
      <c r="E18" s="15">
        <f t="shared" si="3"/>
        <v>0</v>
      </c>
      <c r="F18" s="27">
        <f t="shared" si="0"/>
        <v>43008448</v>
      </c>
      <c r="G18" s="13" t="str">
        <f t="shared" si="1"/>
        <v/>
      </c>
    </row>
    <row r="19" spans="1:7" ht="15.75" customHeight="1">
      <c r="A19" s="11" t="s">
        <v>22</v>
      </c>
      <c r="B19" s="18">
        <v>0</v>
      </c>
      <c r="C19" s="13">
        <f t="shared" si="2"/>
        <v>0</v>
      </c>
      <c r="D19" s="26">
        <v>32403375</v>
      </c>
      <c r="E19" s="15">
        <f t="shared" si="3"/>
        <v>6.7136518789575078E-2</v>
      </c>
      <c r="F19" s="16">
        <f t="shared" si="0"/>
        <v>-32403375</v>
      </c>
      <c r="G19" s="13">
        <f t="shared" si="1"/>
        <v>-1</v>
      </c>
    </row>
    <row r="20" spans="1:7" ht="15.75" customHeight="1">
      <c r="A20" s="11" t="s">
        <v>23</v>
      </c>
      <c r="B20" s="18">
        <v>53008449</v>
      </c>
      <c r="C20" s="13">
        <f t="shared" si="2"/>
        <v>9.9332047670561502E-2</v>
      </c>
      <c r="D20" s="14">
        <v>0</v>
      </c>
      <c r="E20" s="15">
        <f t="shared" si="3"/>
        <v>0</v>
      </c>
      <c r="F20" s="16">
        <f t="shared" si="0"/>
        <v>53008449</v>
      </c>
      <c r="G20" s="13" t="str">
        <f t="shared" si="1"/>
        <v/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88A7-6633-4D4F-A495-9B8F2C8950C0}">
  <dimension ref="A1:G20"/>
  <sheetViews>
    <sheetView showGridLines="0" zoomScaleNormal="100" workbookViewId="0">
      <selection activeCell="K7" sqref="K7"/>
    </sheetView>
  </sheetViews>
  <sheetFormatPr defaultColWidth="7.7109375" defaultRowHeight="20" customHeight="1"/>
  <cols>
    <col min="1" max="1" width="13.35546875" style="2" customWidth="1"/>
    <col min="2" max="2" width="12.28515625" style="2" customWidth="1"/>
    <col min="3" max="3" width="6.42578125" style="2" customWidth="1"/>
    <col min="4" max="4" width="12.28515625" style="2" customWidth="1"/>
    <col min="5" max="5" width="6.42578125" style="2" customWidth="1"/>
    <col min="6" max="6" width="12.28515625" style="2" customWidth="1"/>
    <col min="7" max="7" width="6.42578125" style="2" customWidth="1"/>
    <col min="8" max="16384" width="7.7109375" style="2"/>
  </cols>
  <sheetData>
    <row r="1" spans="1:7" ht="20" customHeight="1">
      <c r="A1" s="29" t="s">
        <v>0</v>
      </c>
      <c r="B1" s="29"/>
      <c r="C1" s="29"/>
      <c r="D1" s="29"/>
      <c r="E1" s="29"/>
      <c r="F1" s="29"/>
      <c r="G1" s="29"/>
    </row>
    <row r="2" spans="1:7" ht="20" customHeight="1">
      <c r="A2" s="29" t="s">
        <v>1</v>
      </c>
      <c r="B2" s="29"/>
      <c r="C2" s="29"/>
      <c r="D2" s="29"/>
      <c r="E2" s="29"/>
      <c r="F2" s="29"/>
      <c r="G2" s="29"/>
    </row>
    <row r="3" spans="1:7" ht="20" customHeight="1">
      <c r="A3" s="29" t="s">
        <v>2</v>
      </c>
      <c r="B3" s="29"/>
      <c r="C3" s="29"/>
      <c r="D3" s="29"/>
      <c r="E3" s="29"/>
      <c r="F3" s="29"/>
      <c r="G3" s="29"/>
    </row>
    <row r="4" spans="1:7" ht="20" customHeight="1">
      <c r="A4" s="30" t="s">
        <v>3</v>
      </c>
      <c r="B4" s="30" t="s">
        <v>4</v>
      </c>
      <c r="C4" s="30" t="s">
        <v>5</v>
      </c>
      <c r="D4" s="30" t="s">
        <v>6</v>
      </c>
      <c r="E4" s="30" t="s">
        <v>5</v>
      </c>
      <c r="F4" s="30" t="s">
        <v>7</v>
      </c>
      <c r="G4" s="30" t="s">
        <v>5</v>
      </c>
    </row>
    <row r="5" spans="1:7" ht="20" customHeight="1">
      <c r="A5" s="31" t="s">
        <v>8</v>
      </c>
      <c r="B5" s="32">
        <f>SUM(B6:B9)</f>
        <v>533649011</v>
      </c>
      <c r="C5" s="33">
        <f>B5/$B$5</f>
        <v>1</v>
      </c>
      <c r="D5" s="32">
        <f>SUM(D6:D9)</f>
        <v>482649020</v>
      </c>
      <c r="E5" s="33">
        <f>D5/$D$5</f>
        <v>1</v>
      </c>
      <c r="F5" s="32">
        <f t="shared" ref="F5:F20" si="0">B5-D5</f>
        <v>50999991</v>
      </c>
      <c r="G5" s="33">
        <f t="shared" ref="G5:G20" si="1">IFERROR(F5/D5,"")</f>
        <v>0.10566682803996992</v>
      </c>
    </row>
    <row r="6" spans="1:7" ht="20" customHeight="1">
      <c r="A6" s="34" t="s">
        <v>9</v>
      </c>
      <c r="B6" s="35">
        <f>D6</f>
        <v>180240246</v>
      </c>
      <c r="C6" s="36">
        <f t="shared" ref="C6:C20" si="2">B6/$B$5</f>
        <v>0.337750548178192</v>
      </c>
      <c r="D6" s="35">
        <v>180240246</v>
      </c>
      <c r="E6" s="36">
        <f t="shared" ref="E6:E20" si="3">D6/$D$5</f>
        <v>0.37343957727294258</v>
      </c>
      <c r="F6" s="35">
        <f t="shared" si="0"/>
        <v>0</v>
      </c>
      <c r="G6" s="37">
        <f t="shared" si="1"/>
        <v>0</v>
      </c>
    </row>
    <row r="7" spans="1:7" ht="20" customHeight="1">
      <c r="A7" s="34" t="s">
        <v>10</v>
      </c>
      <c r="B7" s="35">
        <v>2003000</v>
      </c>
      <c r="C7" s="36">
        <f t="shared" si="2"/>
        <v>3.7534033769623157E-3</v>
      </c>
      <c r="D7" s="35">
        <v>8024054</v>
      </c>
      <c r="E7" s="36">
        <f t="shared" si="3"/>
        <v>1.6625029094641072E-2</v>
      </c>
      <c r="F7" s="35">
        <f t="shared" si="0"/>
        <v>-6021054</v>
      </c>
      <c r="G7" s="37">
        <f t="shared" si="1"/>
        <v>-0.75037555829011116</v>
      </c>
    </row>
    <row r="8" spans="1:7" ht="20" customHeight="1">
      <c r="A8" s="34" t="s">
        <v>11</v>
      </c>
      <c r="B8" s="38">
        <f>D8+50000000</f>
        <v>352408770</v>
      </c>
      <c r="C8" s="36">
        <f t="shared" si="2"/>
        <v>0.66037557033905947</v>
      </c>
      <c r="D8" s="35">
        <v>302408770</v>
      </c>
      <c r="E8" s="36">
        <f t="shared" si="3"/>
        <v>0.62656041443946164</v>
      </c>
      <c r="F8" s="35">
        <f t="shared" si="0"/>
        <v>50000000</v>
      </c>
      <c r="G8" s="37">
        <f t="shared" si="1"/>
        <v>0.16533912029072437</v>
      </c>
    </row>
    <row r="9" spans="1:7" ht="20" customHeight="1">
      <c r="A9" s="34" t="s">
        <v>12</v>
      </c>
      <c r="B9" s="38">
        <v>-1003005</v>
      </c>
      <c r="C9" s="36">
        <f t="shared" si="2"/>
        <v>-1.8795218942137231E-3</v>
      </c>
      <c r="D9" s="35">
        <v>-8024050</v>
      </c>
      <c r="E9" s="36">
        <f t="shared" si="3"/>
        <v>-1.6625020807045251E-2</v>
      </c>
      <c r="F9" s="35">
        <f t="shared" si="0"/>
        <v>7021045</v>
      </c>
      <c r="G9" s="37">
        <f t="shared" si="1"/>
        <v>-0.87500015578168133</v>
      </c>
    </row>
    <row r="10" spans="1:7" ht="20" customHeight="1">
      <c r="A10" s="34" t="s">
        <v>13</v>
      </c>
      <c r="B10" s="39">
        <f>B11</f>
        <v>100000000</v>
      </c>
      <c r="C10" s="40">
        <f t="shared" si="2"/>
        <v>0.18738908522028536</v>
      </c>
      <c r="D10" s="41">
        <f>D11</f>
        <v>80000000</v>
      </c>
      <c r="E10" s="40">
        <f t="shared" si="3"/>
        <v>0.16575191637185963</v>
      </c>
      <c r="F10" s="41">
        <f t="shared" si="0"/>
        <v>20000000</v>
      </c>
      <c r="G10" s="33">
        <f t="shared" si="1"/>
        <v>0.25</v>
      </c>
    </row>
    <row r="11" spans="1:7" ht="20" customHeight="1">
      <c r="A11" s="34" t="s">
        <v>14</v>
      </c>
      <c r="B11" s="38">
        <v>100000000</v>
      </c>
      <c r="C11" s="36">
        <f t="shared" si="2"/>
        <v>0.18738908522028536</v>
      </c>
      <c r="D11" s="35">
        <v>80000000</v>
      </c>
      <c r="E11" s="36">
        <f t="shared" si="3"/>
        <v>0.16575191637185963</v>
      </c>
      <c r="F11" s="35">
        <f t="shared" si="0"/>
        <v>20000000</v>
      </c>
      <c r="G11" s="37">
        <f t="shared" si="1"/>
        <v>0.25</v>
      </c>
    </row>
    <row r="12" spans="1:7" ht="20" customHeight="1">
      <c r="A12" s="34" t="s">
        <v>15</v>
      </c>
      <c r="B12" s="39">
        <f>SUM(B13:B20)</f>
        <v>192033790</v>
      </c>
      <c r="C12" s="40">
        <f t="shared" si="2"/>
        <v>0.3598503623948438</v>
      </c>
      <c r="D12" s="41">
        <f>SUM(D13:D20)</f>
        <v>189613453</v>
      </c>
      <c r="E12" s="40">
        <f t="shared" si="3"/>
        <v>0.39285991505794415</v>
      </c>
      <c r="F12" s="41">
        <f t="shared" si="0"/>
        <v>2420337</v>
      </c>
      <c r="G12" s="33">
        <f t="shared" si="1"/>
        <v>1.276458479979266E-2</v>
      </c>
    </row>
    <row r="13" spans="1:7" ht="20" customHeight="1">
      <c r="A13" s="34" t="s">
        <v>16</v>
      </c>
      <c r="B13" s="38">
        <v>0</v>
      </c>
      <c r="C13" s="36">
        <f t="shared" si="2"/>
        <v>0</v>
      </c>
      <c r="D13" s="35">
        <v>52403372</v>
      </c>
      <c r="E13" s="36">
        <f t="shared" si="3"/>
        <v>0.10857449166684312</v>
      </c>
      <c r="F13" s="35">
        <f t="shared" si="0"/>
        <v>-52403372</v>
      </c>
      <c r="G13" s="37">
        <f t="shared" si="1"/>
        <v>-1</v>
      </c>
    </row>
    <row r="14" spans="1:7" ht="20" customHeight="1">
      <c r="A14" s="34" t="s">
        <v>17</v>
      </c>
      <c r="B14" s="38">
        <v>43008446</v>
      </c>
      <c r="C14" s="36">
        <f t="shared" si="2"/>
        <v>8.0593133526860414E-2</v>
      </c>
      <c r="D14" s="35">
        <v>0</v>
      </c>
      <c r="E14" s="36">
        <f t="shared" si="3"/>
        <v>0</v>
      </c>
      <c r="F14" s="35">
        <f t="shared" si="0"/>
        <v>43008446</v>
      </c>
      <c r="G14" s="37" t="str">
        <f t="shared" si="1"/>
        <v/>
      </c>
    </row>
    <row r="15" spans="1:7" ht="20" customHeight="1">
      <c r="A15" s="34" t="s">
        <v>18</v>
      </c>
      <c r="B15" s="38">
        <v>0</v>
      </c>
      <c r="C15" s="36">
        <f t="shared" si="2"/>
        <v>0</v>
      </c>
      <c r="D15" s="42">
        <v>22403372</v>
      </c>
      <c r="E15" s="36">
        <f t="shared" si="3"/>
        <v>4.6417523027395768E-2</v>
      </c>
      <c r="F15" s="43">
        <f t="shared" si="0"/>
        <v>-22403372</v>
      </c>
      <c r="G15" s="37">
        <f t="shared" si="1"/>
        <v>-1</v>
      </c>
    </row>
    <row r="16" spans="1:7" ht="20" customHeight="1">
      <c r="A16" s="34" t="s">
        <v>19</v>
      </c>
      <c r="B16" s="35">
        <v>53008447</v>
      </c>
      <c r="C16" s="36">
        <f t="shared" si="2"/>
        <v>9.9332043922779792E-2</v>
      </c>
      <c r="D16" s="42">
        <v>0</v>
      </c>
      <c r="E16" s="36">
        <f t="shared" si="3"/>
        <v>0</v>
      </c>
      <c r="F16" s="43">
        <f t="shared" si="0"/>
        <v>53008447</v>
      </c>
      <c r="G16" s="37" t="str">
        <f t="shared" si="1"/>
        <v/>
      </c>
    </row>
    <row r="17" spans="1:7" ht="20" customHeight="1">
      <c r="A17" s="34" t="s">
        <v>20</v>
      </c>
      <c r="B17" s="35">
        <v>0</v>
      </c>
      <c r="C17" s="36">
        <f t="shared" si="2"/>
        <v>0</v>
      </c>
      <c r="D17" s="42">
        <v>82403334</v>
      </c>
      <c r="E17" s="36">
        <f t="shared" si="3"/>
        <v>0.1707313815741302</v>
      </c>
      <c r="F17" s="43">
        <f t="shared" si="0"/>
        <v>-82403334</v>
      </c>
      <c r="G17" s="37">
        <f t="shared" si="1"/>
        <v>-1</v>
      </c>
    </row>
    <row r="18" spans="1:7" ht="20" customHeight="1">
      <c r="A18" s="34" t="s">
        <v>21</v>
      </c>
      <c r="B18" s="35">
        <v>43008448</v>
      </c>
      <c r="C18" s="36">
        <f t="shared" si="2"/>
        <v>8.059313727464211E-2</v>
      </c>
      <c r="D18" s="42">
        <v>0</v>
      </c>
      <c r="E18" s="36">
        <f t="shared" si="3"/>
        <v>0</v>
      </c>
      <c r="F18" s="43">
        <f t="shared" si="0"/>
        <v>43008448</v>
      </c>
      <c r="G18" s="37" t="str">
        <f t="shared" si="1"/>
        <v/>
      </c>
    </row>
    <row r="19" spans="1:7" ht="20" customHeight="1">
      <c r="A19" s="31" t="s">
        <v>22</v>
      </c>
      <c r="B19" s="44">
        <v>0</v>
      </c>
      <c r="C19" s="37">
        <f t="shared" si="2"/>
        <v>0</v>
      </c>
      <c r="D19" s="45">
        <v>32403375</v>
      </c>
      <c r="E19" s="37">
        <f t="shared" si="3"/>
        <v>6.7136518789575078E-2</v>
      </c>
      <c r="F19" s="44">
        <f t="shared" si="0"/>
        <v>-32403375</v>
      </c>
      <c r="G19" s="37">
        <f t="shared" si="1"/>
        <v>-1</v>
      </c>
    </row>
    <row r="20" spans="1:7" ht="20" customHeight="1">
      <c r="A20" s="31" t="s">
        <v>23</v>
      </c>
      <c r="B20" s="44">
        <v>53008449</v>
      </c>
      <c r="C20" s="37">
        <f t="shared" si="2"/>
        <v>9.9332047670561502E-2</v>
      </c>
      <c r="D20" s="44">
        <v>0</v>
      </c>
      <c r="E20" s="37">
        <f t="shared" si="3"/>
        <v>0</v>
      </c>
      <c r="F20" s="44">
        <f t="shared" si="0"/>
        <v>53008449</v>
      </c>
      <c r="G20" s="37" t="str">
        <f t="shared" si="1"/>
        <v/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測驗題</vt:lpstr>
      <vt:lpstr>測驗報表</vt:lpstr>
      <vt:lpstr>參考答案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 Zan</dc:creator>
  <cp:lastModifiedBy>Zan Zan</cp:lastModifiedBy>
  <dcterms:created xsi:type="dcterms:W3CDTF">2021-01-04T08:42:37Z</dcterms:created>
  <dcterms:modified xsi:type="dcterms:W3CDTF">2021-01-05T07:25:47Z</dcterms:modified>
</cp:coreProperties>
</file>